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<sst xmlns="http://schemas.openxmlformats.org/spreadsheetml/2006/main" count="39" uniqueCount="39">
  <si>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</si>
  <si>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0GE030</t>
  </si>
  <si>
    <t xml:space="preserve">m³</t>
  </si>
  <si>
    <t xml:space="preserve">Pozo de sondeo arqueológico.</t>
  </si>
  <si>
    <r>
      <rPr>
        <sz val="8.25"/>
        <color rgb="FF000000"/>
        <rFont val="Arial"/>
        <family val="2"/>
      </rPr>
      <t xml:space="preserve">Pozo de sondeo arqueológico de 1x1x1 m, en el interior de un edificio de interés histórico, con un grado de complejidad medio, con medios mecánicos, mediante la excavación por niveles naturales o artificiales según método arqueológico.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</si>
  <si>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</si>
  <si>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</si>
  <si>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</si>
  <si>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</si>
  <si>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</si>
  <si>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</si>
  <si>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</si>
  <si>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mt51arq010</t>
  </si>
  <si>
    <t xml:space="preserve">Ud</t>
  </si>
  <si>
    <t xml:space="preserve">Material fungible para trabajos de arqueología.</t>
  </si>
  <si>
    <t xml:space="preserve">mt51arq020</t>
  </si>
  <si>
    <t xml:space="preserve">Ud</t>
  </si>
  <si>
    <t xml:space="preserve">Material y utillaje para trabajos de arqueología.</t>
  </si>
  <si>
    <t xml:space="preserve">Subtotal materiales:</t>
  </si>
  <si>
    <t xml:space="preserve">Equipo y maquinaria</t>
  </si>
  <si>
    <t xml:space="preserve">mq01exn010k</t>
  </si>
  <si>
    <t xml:space="preserve">h</t>
  </si>
  <si>
    <t xml:space="preserve">Miniretroexcavadora sobre neumáticos, de 43,8 kW.</t>
  </si>
  <si>
    <t xml:space="preserve">Subtotal equipo y maquinaria:</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</si>
  <si>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</si>
  <si>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</si>
  <si>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</si>
  <si>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</si>
  <si>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</si>
  <si>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</si>
  <si>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</si>
  <si>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</si>
  <si>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</si>
  <si>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Peón especializado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</si>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</sst>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89" customWidth="1"/>
    <col min="4" max="4" width="11.90" customWidth="1"/>
    <col min="5" max="5" width="48.28" customWidth="1"/>
    <col min="6" max="6" width="19.04" customWidth="1"/>
    <col min="7" max="7" width="18.19"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0.013</v>
      </c>
      <c r="G10" s="12">
        <v>17238.2</v>
      </c>
      <c r="H10" s="12">
        <f ca="1">ROUND(INDIRECT(ADDRESS(ROW()+(0), COLUMN()+(-2), 1))*INDIRECT(ADDRESS(ROW()+(0), COLUMN()+(-1), 1)), 2)</f>
        <v>224.1</v>
      </c>
    </row>
    <row r="11" spans="1:8" ht="13.50" thickBot="1" customHeight="1">
      <c r="A11" s="1" t="s">
        <v>15</v>
      </c>
      <c r="B11" s="1"/>
      <c r="C11" s="1"/>
      <c r="D11" s="10" t="s">
        <v>16</v>
      </c>
      <c r="E11" s="1" t="s">
        <v>17</v>
      </c>
      <c r="F11" s="13">
        <v>0.006</v>
      </c>
      <c r="G11" s="14">
        <v>24779.9</v>
      </c>
      <c r="H11" s="14">
        <f ca="1">ROUND(INDIRECT(ADDRESS(ROW()+(0), COLUMN()+(-2), 1))*INDIRECT(ADDRESS(ROW()+(0), COLUMN()+(-1), 1)), 2)</f>
        <v>148.68</v>
      </c>
    </row>
    <row r="12" spans="1:8" ht="13.50" thickBot="1" customHeight="1">
      <c r="A12" s="15"/>
      <c r="B12" s="15"/>
      <c r="C12" s="15"/>
      <c r="D12" s="15"/>
      <c r="E12" s="15"/>
      <c r="F12" s="9" t="s">
        <v>18</v>
      </c>
      <c r="G12" s="9"/>
      <c r="H12" s="17">
        <f ca="1">ROUND(SUM(INDIRECT(ADDRESS(ROW()+(-1), COLUMN()+(0), 1)),INDIRECT(ADDRESS(ROW()+(-2), COLUMN()+(0), 1))), 2)</f>
        <v>372.78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0.933</v>
      </c>
      <c r="G14" s="14">
        <v>921.83</v>
      </c>
      <c r="H14" s="14">
        <f ca="1">ROUND(INDIRECT(ADDRESS(ROW()+(0), COLUMN()+(-2), 1))*INDIRECT(ADDRESS(ROW()+(0), COLUMN()+(-1), 1)), 2)</f>
        <v>860.07</v>
      </c>
    </row>
    <row r="15" spans="1:8" ht="13.50" thickBot="1" customHeight="1">
      <c r="A15" s="15"/>
      <c r="B15" s="15"/>
      <c r="C15" s="15"/>
      <c r="D15" s="15"/>
      <c r="E15" s="15"/>
      <c r="F15" s="9" t="s">
        <v>23</v>
      </c>
      <c r="G15" s="9"/>
      <c r="H15" s="17">
        <f ca="1">ROUND(SUM(INDIRECT(ADDRESS(ROW()+(-1), COLUMN()+(0), 1))), 2)</f>
        <v>860.07</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1.045</v>
      </c>
      <c r="G17" s="12">
        <v>89.85</v>
      </c>
      <c r="H17" s="12">
        <f ca="1">ROUND(INDIRECT(ADDRESS(ROW()+(0), COLUMN()+(-2), 1))*INDIRECT(ADDRESS(ROW()+(0), COLUMN()+(-1), 1)), 2)</f>
        <v>93.89</v>
      </c>
    </row>
    <row r="18" spans="1:8" ht="13.50" thickBot="1" customHeight="1">
      <c r="A18" s="1" t="s">
        <v>28</v>
      </c>
      <c r="B18" s="1"/>
      <c r="C18" s="1"/>
      <c r="D18" s="10" t="s">
        <v>29</v>
      </c>
      <c r="E18" s="1" t="s">
        <v>30</v>
      </c>
      <c r="F18" s="11">
        <v>1.045</v>
      </c>
      <c r="G18" s="12">
        <v>65.57</v>
      </c>
      <c r="H18" s="12">
        <f ca="1">ROUND(INDIRECT(ADDRESS(ROW()+(0), COLUMN()+(-2), 1))*INDIRECT(ADDRESS(ROW()+(0), COLUMN()+(-1), 1)), 2)</f>
        <v>68.52</v>
      </c>
    </row>
    <row r="19" spans="1:8" ht="13.50" thickBot="1" customHeight="1">
      <c r="A19" s="1" t="s">
        <v>31</v>
      </c>
      <c r="B19" s="1"/>
      <c r="C19" s="1"/>
      <c r="D19" s="10" t="s">
        <v>32</v>
      </c>
      <c r="E19" s="1" t="s">
        <v>33</v>
      </c>
      <c r="F19" s="13">
        <v>1.045</v>
      </c>
      <c r="G19" s="14">
        <v>52.14</v>
      </c>
      <c r="H19" s="14">
        <f ca="1">ROUND(INDIRECT(ADDRESS(ROW()+(0), COLUMN()+(-2), 1))*INDIRECT(ADDRESS(ROW()+(0), COLUMN()+(-1), 1)), 2)</f>
        <v>54.49</v>
      </c>
    </row>
    <row r="20" spans="1:8" ht="13.50" thickBot="1" customHeight="1">
      <c r="A20" s="15"/>
      <c r="B20" s="15"/>
      <c r="C20" s="15"/>
      <c r="D20" s="15"/>
      <c r="E20" s="15"/>
      <c r="F20" s="9" t="s">
        <v>34</v>
      </c>
      <c r="G20" s="9"/>
      <c r="H20" s="17">
        <f ca="1">ROUND(SUM(INDIRECT(ADDRESS(ROW()+(-1), COLUMN()+(0), 1)),INDIRECT(ADDRESS(ROW()+(-2), COLUMN()+(0), 1)),INDIRECT(ADDRESS(ROW()+(-3), COLUMN()+(0), 1))), 2)</f>
        <v>216.9</v>
      </c>
    </row>
    <row r="21" spans="1:8" ht="13.50" thickBot="1" customHeight="1">
      <c r="A21" s="15">
        <v>4</v>
      </c>
      <c r="B21" s="15"/>
      <c r="C21" s="15"/>
      <c r="D21" s="15"/>
      <c r="E21" s="18" t="s">
        <v>35</v>
      </c>
      <c r="F21" s="18"/>
      <c r="G21" s="15"/>
      <c r="H21" s="15"/>
    </row>
    <row r="22" spans="1:8" ht="13.50" thickBot="1" customHeight="1">
      <c r="A22" s="19"/>
      <c r="B22" s="19"/>
      <c r="C22" s="19"/>
      <c r="D22" s="20" t="s">
        <v>36</v>
      </c>
      <c r="E22" s="19" t="s">
        <v>37</v>
      </c>
      <c r="F22" s="13">
        <v>2</v>
      </c>
      <c r="G22" s="14">
        <f ca="1">ROUND(SUM(INDIRECT(ADDRESS(ROW()+(-2), COLUMN()+(1), 1)),INDIRECT(ADDRESS(ROW()+(-7), COLUMN()+(1), 1)),INDIRECT(ADDRESS(ROW()+(-10), COLUMN()+(1), 1))), 2)</f>
        <v>1449.75</v>
      </c>
      <c r="H22" s="14">
        <f ca="1">ROUND(INDIRECT(ADDRESS(ROW()+(0), COLUMN()+(-2), 1))*INDIRECT(ADDRESS(ROW()+(0), COLUMN()+(-1), 1))/100, 2)</f>
        <v>29</v>
      </c>
    </row>
    <row r="23" spans="1:8" ht="13.50" thickBot="1" customHeight="1">
      <c r="A23" s="8"/>
      <c r="B23" s="8"/>
      <c r="C23" s="8"/>
      <c r="D23" s="8"/>
      <c r="E23" s="8"/>
      <c r="F23" s="21" t="s">
        <v>38</v>
      </c>
      <c r="G23" s="21"/>
      <c r="H23" s="22">
        <f ca="1">ROUND(SUM(INDIRECT(ADDRESS(ROW()+(-1), COLUMN()+(0), 1)),INDIRECT(ADDRESS(ROW()+(-3), COLUMN()+(0), 1)),INDIRECT(ADDRESS(ROW()+(-8), COLUMN()+(0), 1)),INDIRECT(ADDRESS(ROW()+(-11), COLUMN()+(0), 1))), 2)</f>
        <v>1478.75</v>
      </c>
    </row>
  </sheetData>
  <mergeCells count="27">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A20:C20"/>
    <mergeCell ref="F20:G20"/>
    <mergeCell ref="A21:C21"/>
    <mergeCell ref="E21:F21"/>
    <mergeCell ref="A22:C22"/>
    <mergeCell ref="A23:C23"/>
    <mergeCell ref="F23:G23"/>
  </mergeCells>
  <pageMargins left="0.147638" right="0.147638" top="0.206693" bottom="0.206693" header="0.0" footer="0.0"/>
  <pageSetup paperSize="9" orientation="portrait"/>
  <rowBreaks count="0" manualBreakCount="0">
    </rowBreaks>
</worksheet>
</file>